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trommer\Downloads\"/>
    </mc:Choice>
  </mc:AlternateContent>
  <xr:revisionPtr revIDLastSave="0" documentId="13_ncr:1_{2FCCAE4E-D26B-4B15-902C-8447BE3BCC57}" xr6:coauthVersionLast="47" xr6:coauthVersionMax="47" xr10:uidLastSave="{00000000-0000-0000-0000-000000000000}"/>
  <bookViews>
    <workbookView xWindow="-120" yWindow="-120" windowWidth="29040" windowHeight="15720" tabRatio="465" xr2:uid="{00000000-000D-0000-FFFF-FFFF00000000}"/>
  </bookViews>
  <sheets>
    <sheet name="Bézier" sheetId="2" r:id="rId1"/>
  </sheets>
  <definedNames>
    <definedName name="_i" localSheetId="0">_xlfn.ANCHORARRAY(Bézier!$L$6)</definedName>
    <definedName name="_t" localSheetId="0">_xlfn.ANCHORARRAY(Bézier!$M$6)</definedName>
    <definedName name="_x" localSheetId="0">_xlfn.ANCHORARRAY(Bézier!$N$6)</definedName>
    <definedName name="_y" localSheetId="0">_xlfn.ANCHORARRAY(Bézier!$O$6)</definedName>
    <definedName name="n" localSheetId="0">Bézier!$L$4</definedName>
    <definedName name="rgb">Bézier!$C$17</definedName>
    <definedName name="solver_adj" localSheetId="0" hidden="1">Bézier!#REF!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Bézier!$R$14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x₀" localSheetId="0">Bézier!$H$5</definedName>
    <definedName name="x₁" localSheetId="0">Bézier!$H$6</definedName>
    <definedName name="x₂" localSheetId="0">Bézier!$H$7</definedName>
    <definedName name="x₃" localSheetId="0">Bézier!$H$8</definedName>
    <definedName name="y₀" localSheetId="0">Bézier!$J$5</definedName>
    <definedName name="y₁" localSheetId="0">Bézier!$J$6</definedName>
    <definedName name="y₂" localSheetId="0">Bézier!$J$7</definedName>
    <definedName name="y₃" localSheetId="0">Bézier!$J$8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7" i="2" l="1"/>
  <c r="W9" i="2"/>
  <c r="J7" i="2"/>
  <c r="W4" i="2" s="1"/>
  <c r="B6" i="2" l="1"/>
  <c r="C6" i="2"/>
  <c r="L6" i="2" a="1"/>
  <c r="L6" i="2" s="1"/>
  <c r="M6" i="2" s="1" a="1"/>
  <c r="M6" i="2" s="1"/>
  <c r="O6" i="2" l="1" a="1"/>
  <c r="O6" i="2" s="1"/>
  <c r="R6" i="2" s="1" a="1"/>
  <c r="R6" i="2" s="1"/>
  <c r="N6" i="2" a="1"/>
  <c r="N6" i="2" s="1"/>
  <c r="Q6" i="2" l="1" a="1"/>
  <c r="Q6" i="2" s="1"/>
  <c r="P6" i="2" a="1"/>
  <c r="P6" i="2" s="1"/>
  <c r="T6" i="2" l="1" a="1"/>
  <c r="T6" i="2" s="1"/>
  <c r="S6" i="2" a="1"/>
  <c r="S6" i="2" s="1"/>
  <c r="T4" i="2" a="1"/>
  <c r="T4" i="2" s="1"/>
  <c r="S4" i="2" a="1"/>
  <c r="S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<sst xmlns="http://schemas.openxmlformats.org/spreadsheetml/2006/main" count="32" uniqueCount="32">
  <si>
    <t>i</t>
  </si>
  <si>
    <t>x₀ =</t>
  </si>
  <si>
    <t>y₀ =</t>
  </si>
  <si>
    <t>x₁ =</t>
  </si>
  <si>
    <t>x₂ =</t>
  </si>
  <si>
    <t>x₃ =</t>
  </si>
  <si>
    <t>y₁ =</t>
  </si>
  <si>
    <t>y₂ =</t>
  </si>
  <si>
    <t>y₃ =</t>
  </si>
  <si>
    <t>n =</t>
  </si>
  <si>
    <t>xᵢ</t>
  </si>
  <si>
    <t>yᵢ</t>
  </si>
  <si>
    <t>–xᵢ</t>
  </si>
  <si>
    <t>xᵣ</t>
  </si>
  <si>
    <t>RGB</t>
  </si>
  <si>
    <t>xᵢ₊₁</t>
  </si>
  <si>
    <t>yᵢ₊₁</t>
  </si>
  <si>
    <t>Δarea</t>
  </si>
  <si>
    <t>Area</t>
  </si>
  <si>
    <t>Δlength</t>
  </si>
  <si>
    <t>Length</t>
  </si>
  <si>
    <t>tᵢ =</t>
  </si>
  <si>
    <t> iᵢ / n</t>
  </si>
  <si>
    <t>–n ≤ i ≤ +n</t>
  </si>
  <si>
    <t>tᵢ</t>
  </si>
  <si>
    <r>
      <t xml:space="preserve">xᵣ </t>
    </r>
    <r>
      <rPr>
        <sz val="12"/>
        <rFont val="Cambria"/>
        <family val="1"/>
        <scheme val="major"/>
      </rPr>
      <t>=</t>
    </r>
    <r>
      <rPr>
        <i/>
        <sz val="12"/>
        <rFont val="Cambria"/>
        <family val="1"/>
        <scheme val="major"/>
      </rPr>
      <t xml:space="preserve"> </t>
    </r>
  </si>
  <si>
    <t xml:space="preserve">_PEdit _L Spline </t>
  </si>
  <si>
    <t xml:space="preserve">_Mirror _L  0,0 0,1 </t>
  </si>
  <si>
    <t>LWdisplay _ON</t>
  </si>
  <si>
    <t>_Zoom _E  .8x</t>
  </si>
  <si>
    <t>AutoCAD script ❯</t>
  </si>
  <si>
    <t>0,102,153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</si>
</sst>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rgb="FF006666"/>
      <name val="Calibri"/>
      <family val="2"/>
      <scheme val="minor"/>
    </font>
    <font>
      <i/>
      <sz val="12"/>
      <name val="Cambria"/>
      <family val="1"/>
      <scheme val="major"/>
    </font>
    <font>
      <sz val="12"/>
      <name val="Cambria"/>
      <family val="1"/>
      <scheme val="major"/>
    </font>
    <font>
      <sz val="11"/>
      <name val="Cambria"/>
      <family val="1"/>
      <scheme val="major"/>
    </font>
    <font>
      <b/>
      <i/>
      <sz val="11"/>
      <name val="Cambria"/>
      <family val="1"/>
      <scheme val="major"/>
    </font>
    <font>
      <b/>
      <sz val="11"/>
      <name val="Courier New"/>
      <family val="3"/>
    </font>
    <font>
      <b/>
      <sz val="11"/>
      <color theme="0"/>
      <name val="Cambria"/>
      <family val="1"/>
      <scheme val="maj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164" fontId="1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164" fontId="9" fillId="5" borderId="0" xfId="0" applyNumberFormat="1" applyFont="1" applyFill="1" applyAlignment="1">
      <alignment horizontal="center" vertical="center"/>
    </xf>
    <xf numFmtId="164" fontId="9" fillId="6" borderId="0" xfId="0" applyNumberFormat="1" applyFont="1" applyFill="1" applyAlignment="1">
      <alignment horizontal="center" vertical="center"/>
    </xf>
    <xf numFmtId="164" fontId="9" fillId="7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2" fontId="8" fillId="2" borderId="0" xfId="0" applyNumberFormat="1" applyFont="1" applyFill="1" applyAlignment="1">
      <alignment horizontal="center" vertical="center"/>
    </xf>
    <xf numFmtId="4" fontId="12" fillId="3" borderId="0" xfId="0" applyNumberFormat="1" applyFont="1" applyFill="1" applyAlignment="1">
      <alignment vertical="center"/>
    </xf>
    <xf numFmtId="164" fontId="11" fillId="8" borderId="0" xfId="0" applyNumberFormat="1" applyFont="1" applyFill="1" applyAlignment="1">
      <alignment vertical="center"/>
    </xf>
    <xf numFmtId="164" fontId="11" fillId="9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006666"/>
      <color rgb="FF006677"/>
      <color rgb="FF660033"/>
      <color rgb="FF330066"/>
      <color rgb="FF663366"/>
      <color rgb="FF990000"/>
      <color rgb="FF000000"/>
      <color rgb="FF000099"/>
      <color rgb="FF00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58912037037037E-2"/>
          <c:y val="1.5007326707921128E-2"/>
          <c:w val="0.94531967592592592"/>
          <c:h val="0.93526916481123423"/>
        </c:manualLayout>
      </c:layout>
      <c:scatterChart>
        <c:scatterStyle val="smoothMarker"/>
        <c:varyColors val="0"/>
        <c:ser>
          <c:idx val="0"/>
          <c:order val="1"/>
          <c:tx>
            <c:v>x,y</c:v>
          </c:tx>
          <c:spPr>
            <a:ln w="38100" cap="rnd">
              <a:solidFill>
                <a:srgbClr val="006666"/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xVal>
            <c:numRef>
              <c:f>Bézier!$N$6:$N$66</c:f>
              <c:numCache>
                <c:formatCode>#\ ##0.000</c:formatCode>
                <c:ptCount val="61"/>
                <c:pt idx="0">
                  <c:v>2.5</c:v>
                </c:pt>
                <c:pt idx="1">
                  <c:v>2.8537379972565149</c:v>
                </c:pt>
                <c:pt idx="2">
                  <c:v>3.0891632373113853</c:v>
                </c:pt>
                <c:pt idx="3">
                  <c:v>3.2175925925925934</c:v>
                </c:pt>
                <c:pt idx="4">
                  <c:v>3.2503429355281206</c:v>
                </c:pt>
                <c:pt idx="5">
                  <c:v>3.1987311385459534</c:v>
                </c:pt>
                <c:pt idx="6">
                  <c:v>3.0740740740740748</c:v>
                </c:pt>
                <c:pt idx="7">
                  <c:v>2.8876886145404668</c:v>
                </c:pt>
                <c:pt idx="8">
                  <c:v>2.650891632373114</c:v>
                </c:pt>
                <c:pt idx="9">
                  <c:v>2.375</c:v>
                </c:pt>
                <c:pt idx="10">
                  <c:v>2.0713305898491083</c:v>
                </c:pt>
                <c:pt idx="11">
                  <c:v>1.7512002743484221</c:v>
                </c:pt>
                <c:pt idx="12">
                  <c:v>1.4259259259259263</c:v>
                </c:pt>
                <c:pt idx="13">
                  <c:v>1.1068244170096024</c:v>
                </c:pt>
                <c:pt idx="14">
                  <c:v>0.80521262002743477</c:v>
                </c:pt>
                <c:pt idx="15">
                  <c:v>0.53240740740740722</c:v>
                </c:pt>
                <c:pt idx="16">
                  <c:v>0.29972565157750364</c:v>
                </c:pt>
                <c:pt idx="17">
                  <c:v>0.11848422496570651</c:v>
                </c:pt>
                <c:pt idx="18">
                  <c:v>0</c:v>
                </c:pt>
              </c:numCache>
            </c:numRef>
          </c:xVal>
          <c:yVal>
            <c:numRef>
              <c:f>Bézier!$O$6:$O$66</c:f>
              <c:numCache>
                <c:formatCode>#\ ##0.000</c:formatCode>
                <c:ptCount val="61"/>
                <c:pt idx="0">
                  <c:v>0</c:v>
                </c:pt>
                <c:pt idx="1">
                  <c:v>0.63117283950617276</c:v>
                </c:pt>
                <c:pt idx="2">
                  <c:v>1.1975308641975309</c:v>
                </c:pt>
                <c:pt idx="3">
                  <c:v>1.7083333333333337</c:v>
                </c:pt>
                <c:pt idx="4">
                  <c:v>2.1728395061728394</c:v>
                </c:pt>
                <c:pt idx="5">
                  <c:v>2.6003086419753085</c:v>
                </c:pt>
                <c:pt idx="6">
                  <c:v>3.0000000000000004</c:v>
                </c:pt>
                <c:pt idx="7">
                  <c:v>3.3811728395061733</c:v>
                </c:pt>
                <c:pt idx="8">
                  <c:v>3.7530864197530862</c:v>
                </c:pt>
                <c:pt idx="9">
                  <c:v>4.125</c:v>
                </c:pt>
                <c:pt idx="10">
                  <c:v>4.5061728395061724</c:v>
                </c:pt>
                <c:pt idx="11">
                  <c:v>4.9058641975308639</c:v>
                </c:pt>
                <c:pt idx="12">
                  <c:v>5.3333333333333339</c:v>
                </c:pt>
                <c:pt idx="13">
                  <c:v>5.7978395061728394</c:v>
                </c:pt>
                <c:pt idx="14">
                  <c:v>6.3086419753086425</c:v>
                </c:pt>
                <c:pt idx="15">
                  <c:v>6.8750000000000009</c:v>
                </c:pt>
                <c:pt idx="16">
                  <c:v>7.5061728395061724</c:v>
                </c:pt>
                <c:pt idx="17">
                  <c:v>8.2114197530864192</c:v>
                </c:pt>
                <c:pt idx="18">
                  <c:v>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227-4693-AF51-0F0F1F3C1A23}"/>
            </c:ext>
          </c:extLst>
        </c:ser>
        <c:ser>
          <c:idx val="2"/>
          <c:order val="2"/>
          <c:tx>
            <c:v>x',y</c:v>
          </c:tx>
          <c:spPr>
            <a:ln w="38100" cap="rnd">
              <a:solidFill>
                <a:srgbClr val="006666"/>
              </a:solidFill>
              <a:round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xVal>
            <c:numRef>
              <c:f>Bézier!$P$6:$P$66</c:f>
              <c:numCache>
                <c:formatCode>#\ ##0.000</c:formatCode>
                <c:ptCount val="61"/>
                <c:pt idx="0">
                  <c:v>-2.5</c:v>
                </c:pt>
                <c:pt idx="1">
                  <c:v>-2.8537379972565149</c:v>
                </c:pt>
                <c:pt idx="2">
                  <c:v>-3.0891632373113853</c:v>
                </c:pt>
                <c:pt idx="3">
                  <c:v>-3.2175925925925934</c:v>
                </c:pt>
                <c:pt idx="4">
                  <c:v>-3.2503429355281206</c:v>
                </c:pt>
                <c:pt idx="5">
                  <c:v>-3.1987311385459534</c:v>
                </c:pt>
                <c:pt idx="6">
                  <c:v>-3.0740740740740748</c:v>
                </c:pt>
                <c:pt idx="7">
                  <c:v>-2.8876886145404668</c:v>
                </c:pt>
                <c:pt idx="8">
                  <c:v>-2.650891632373114</c:v>
                </c:pt>
                <c:pt idx="9">
                  <c:v>-2.375</c:v>
                </c:pt>
                <c:pt idx="10">
                  <c:v>-2.0713305898491083</c:v>
                </c:pt>
                <c:pt idx="11">
                  <c:v>-1.7512002743484221</c:v>
                </c:pt>
                <c:pt idx="12">
                  <c:v>-1.4259259259259263</c:v>
                </c:pt>
                <c:pt idx="13">
                  <c:v>-1.1068244170096024</c:v>
                </c:pt>
                <c:pt idx="14">
                  <c:v>-0.80521262002743477</c:v>
                </c:pt>
                <c:pt idx="15">
                  <c:v>-0.53240740740740722</c:v>
                </c:pt>
                <c:pt idx="16">
                  <c:v>-0.29972565157750364</c:v>
                </c:pt>
                <c:pt idx="17">
                  <c:v>-0.11848422496570651</c:v>
                </c:pt>
                <c:pt idx="18">
                  <c:v>0</c:v>
                </c:pt>
              </c:numCache>
            </c:numRef>
          </c:xVal>
          <c:yVal>
            <c:numRef>
              <c:f>Bézier!$O$6:$O$66</c:f>
              <c:numCache>
                <c:formatCode>#\ ##0.000</c:formatCode>
                <c:ptCount val="61"/>
                <c:pt idx="0">
                  <c:v>0</c:v>
                </c:pt>
                <c:pt idx="1">
                  <c:v>0.63117283950617276</c:v>
                </c:pt>
                <c:pt idx="2">
                  <c:v>1.1975308641975309</c:v>
                </c:pt>
                <c:pt idx="3">
                  <c:v>1.7083333333333337</c:v>
                </c:pt>
                <c:pt idx="4">
                  <c:v>2.1728395061728394</c:v>
                </c:pt>
                <c:pt idx="5">
                  <c:v>2.6003086419753085</c:v>
                </c:pt>
                <c:pt idx="6">
                  <c:v>3.0000000000000004</c:v>
                </c:pt>
                <c:pt idx="7">
                  <c:v>3.3811728395061733</c:v>
                </c:pt>
                <c:pt idx="8">
                  <c:v>3.7530864197530862</c:v>
                </c:pt>
                <c:pt idx="9">
                  <c:v>4.125</c:v>
                </c:pt>
                <c:pt idx="10">
                  <c:v>4.5061728395061724</c:v>
                </c:pt>
                <c:pt idx="11">
                  <c:v>4.9058641975308639</c:v>
                </c:pt>
                <c:pt idx="12">
                  <c:v>5.3333333333333339</c:v>
                </c:pt>
                <c:pt idx="13">
                  <c:v>5.7978395061728394</c:v>
                </c:pt>
                <c:pt idx="14">
                  <c:v>6.3086419753086425</c:v>
                </c:pt>
                <c:pt idx="15">
                  <c:v>6.8750000000000009</c:v>
                </c:pt>
                <c:pt idx="16">
                  <c:v>7.5061728395061724</c:v>
                </c:pt>
                <c:pt idx="17">
                  <c:v>8.2114197530864192</c:v>
                </c:pt>
                <c:pt idx="18">
                  <c:v>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227-4693-AF51-0F0F1F3C1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71536"/>
        <c:axId val="116067224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0"/>
                <c:tx>
                  <c:v>szélső_pont</c:v>
                </c:tx>
                <c:spPr>
                  <a:ln w="19050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Pt>
                  <c:idx val="1"/>
                  <c:marker>
                    <c:symbol val="none"/>
                  </c:marker>
                  <c:bubble3D val="0"/>
                  <c:spPr>
                    <a:ln w="19050" cap="rnd">
                      <a:solidFill>
                        <a:schemeClr val="tx1"/>
                      </a:solidFill>
                      <a:prstDash val="sysDot"/>
                      <a:round/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1-9227-4693-AF51-0F0F1F3C1A23}"/>
                    </c:ext>
                  </c:extLst>
                </c:dPt>
                <c:xVal>
                  <c:numRef>
                    <c:extLst>
                      <c:ext uri="{02D57815-91ED-43cb-92C2-25804820EDAC}">
                        <c15:formulaRef>
                          <c15:sqref>Bézier!$R$14:$R$15</c15:sqref>
                        </c15:formulaRef>
                      </c:ext>
                    </c:extLst>
                    <c:numCache>
                      <c:formatCode>#\ ##0.000</c:formatCode>
                      <c:ptCount val="2"/>
                      <c:pt idx="0">
                        <c:v>4.125</c:v>
                      </c:pt>
                      <c:pt idx="1">
                        <c:v>4.5061728395061724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Bézier!$S$14:$S$15</c15:sqref>
                        </c15:formulaRef>
                      </c:ext>
                    </c:extLst>
                    <c:numCache>
                      <c:formatCode>#\ ##0.000</c:formatCode>
                      <c:ptCount val="2"/>
                      <c:pt idx="0">
                        <c:v>1.8691973509288904</c:v>
                      </c:pt>
                      <c:pt idx="1">
                        <c:v>1.694820456315939</c:v>
                      </c:pt>
                    </c:numCache>
                  </c:numRef>
                </c:yVal>
                <c:smooth val="1"/>
                <c:extLst>
                  <c:ext xmlns:c16="http://schemas.microsoft.com/office/drawing/2014/chart" uri="{C3380CC4-5D6E-409C-BE32-E72D297353CC}">
                    <c16:uniqueId val="{00000002-9227-4693-AF51-0F0F1F3C1A23}"/>
                  </c:ext>
                </c:extLst>
              </c15:ser>
            </c15:filteredScatterSeries>
          </c:ext>
        </c:extLst>
      </c:scatterChart>
      <c:scatterChart>
        <c:scatterStyle val="lineMarker"/>
        <c:varyColors val="0"/>
        <c:ser>
          <c:idx val="3"/>
          <c:order val="3"/>
          <c:tx>
            <c:v>control pts</c:v>
          </c:tx>
          <c:spPr>
            <a:ln w="19050" cap="rnd" cmpd="sng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square"/>
            <c:size val="5"/>
            <c:spPr>
              <a:solidFill>
                <a:schemeClr val="bg1"/>
              </a:solidFill>
              <a:ln w="9525">
                <a:solidFill>
                  <a:schemeClr val="tx2"/>
                </a:solidFill>
              </a:ln>
              <a:effectLst/>
            </c:spPr>
          </c:marker>
          <c:xVal>
            <c:numRef>
              <c:f>Bézier!$H$5:$H$8</c:f>
              <c:numCache>
                <c:formatCode>0.00</c:formatCode>
                <c:ptCount val="4"/>
                <c:pt idx="0">
                  <c:v>2.5</c:v>
                </c:pt>
                <c:pt idx="1">
                  <c:v>5</c:v>
                </c:pt>
                <c:pt idx="2">
                  <c:v>0.5</c:v>
                </c:pt>
                <c:pt idx="3">
                  <c:v>0</c:v>
                </c:pt>
              </c:numCache>
            </c:numRef>
          </c:xVal>
          <c:yVal>
            <c:numRef>
              <c:f>Bézier!$J$5:$J$8</c:f>
              <c:numCache>
                <c:formatCode>0.00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D3-4602-8A78-807F6EC6F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071536"/>
        <c:axId val="116067224"/>
      </c:scatterChart>
      <c:valAx>
        <c:axId val="116071536"/>
        <c:scaling>
          <c:orientation val="minMax"/>
          <c:max val="5"/>
          <c:min val="-5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67224"/>
        <c:crosses val="autoZero"/>
        <c:crossBetween val="midCat"/>
        <c:majorUnit val="1"/>
        <c:minorUnit val="0.5"/>
      </c:valAx>
      <c:valAx>
        <c:axId val="116067224"/>
        <c:scaling>
          <c:orientation val="minMax"/>
          <c:max val="10"/>
          <c:min val="0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071536"/>
        <c:crosses val="autoZero"/>
        <c:crossBetween val="midCat"/>
        <c:majorUnit val="1"/>
        <c:min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4</xdr:row>
      <xdr:rowOff>99601</xdr:rowOff>
    </xdr:from>
    <xdr:to>
      <xdr:col>10</xdr:col>
      <xdr:colOff>68040</xdr:colOff>
      <xdr:row>30</xdr:row>
      <xdr:rowOff>60961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68580</xdr:colOff>
      <xdr:row>0</xdr:row>
      <xdr:rowOff>0</xdr:rowOff>
    </xdr:from>
    <xdr:to>
      <xdr:col>9</xdr:col>
      <xdr:colOff>444987</xdr:colOff>
      <xdr:row>3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Object 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 txBox="1"/>
          </xdr:nvSpPr>
          <xdr:spPr>
            <a:xfrm>
              <a:off x="259080" y="0"/>
              <a:ext cx="4104492" cy="502920"/>
            </a:xfrm>
            <a:prstGeom prst="rect">
              <a:avLst/>
            </a:prstGeom>
          </xdr:spPr>
          <xdr:txBody>
            <a:bodyPr vertOverflow="clip" horzOverflow="clip" wrap="none" anchor="b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𝑥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ᵢ=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⋅3⋅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𝑡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⋅3⋅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d>
                      <m:d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1−</m:t>
                        </m:r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  <m:oMath xmlns:m="http://schemas.openxmlformats.org/officeDocument/2006/math"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𝑦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ᵢ=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𝑦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0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𝑦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⋅3⋅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𝑡</m:t>
                    </m:r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1−</m:t>
                            </m:r>
                            <m:r>
                              <a:rPr lang="en-GB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𝑡</m:t>
                            </m:r>
                          </m:e>
                        </m:d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𝑦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⋅3⋅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d>
                      <m:d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1−</m:t>
                        </m:r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𝑦</m:t>
                        </m:r>
                      </m:e>
                      <m:sub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b>
                    </m:sSub>
                    <m:r>
                      <a:rPr lang="en-GB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⋅</m:t>
                    </m:r>
                    <m:sSup>
                      <m:sSupPr>
                        <m:ctrlP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p>
                        <m:r>
                          <a:rPr lang="en-GB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3</m:t>
                        </m:r>
                      </m:sup>
                    </m:sSup>
                  </m:oMath>
                </m:oMathPara>
              </a14:m>
              <a:endParaRPr lang="hu-HU">
                <a:latin typeface="+mn-lt"/>
                <a:ea typeface="Fira Code" panose="020B0809050000020004" pitchFamily="49" charset="0"/>
                <a:cs typeface="Fira Code" panose="020B0809050000020004" pitchFamily="49" charset="0"/>
              </a:endParaRPr>
            </a:p>
          </xdr:txBody>
        </xdr:sp>
      </mc:Choice>
      <mc:Fallback xmlns="">
        <xdr:sp macro="" textlink="">
          <xdr:nvSpPr>
            <xdr:cNvPr id="3" name="Object 1">
              <a:extLst>
                <a:ext uri="{63B3BB69-23CF-44E3-9099-C40C66FF867C}">
                  <a14:compatExt xmlns:a14="http://schemas.microsoft.com/office/drawing/2010/main"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 txBox="1"/>
          </xdr:nvSpPr>
          <xdr:spPr>
            <a:xfrm>
              <a:off x="259080" y="0"/>
              <a:ext cx="4104492" cy="502920"/>
            </a:xfrm>
            <a:prstGeom prst="rect">
              <a:avLst/>
            </a:prstGeom>
          </xdr:spPr>
          <xdr:txBody>
            <a:bodyPr vertOverflow="clip" horzOverflow="clip" wrap="none" anchor="b">
              <a:noAutofit/>
            </a:bodyPr>
            <a:lstStyle/>
            <a:p>
              <a:pPr algn="ctr"/>
              <a:r>
                <a:rPr lang="en-GB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𝑥ᵢ=𝑥_0⋅(1−𝑡)^3+𝑥_1⋅3⋅𝑡⋅(1−𝑡)^2+𝑥_2⋅3⋅𝑡^2⋅(1−𝑡)+𝑥_3⋅𝑡^3</a:t>
              </a:r>
              <a:br>
                <a:rPr lang="en-GB" i="1">
                  <a:solidFill>
                    <a:srgbClr val="000000"/>
                  </a:solidFill>
                  <a:latin typeface="Cambria Math" panose="02040503050406030204" pitchFamily="18" charset="0"/>
                </a:rPr>
              </a:br>
              <a:r>
                <a:rPr lang="en-GB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𝑦ᵢ=𝑦_0⋅(1−𝑡)^3+𝑦_1⋅3⋅𝑡⋅(1−𝑡)^2+𝑦_2⋅3⋅𝑡^2⋅(1−𝑡)+𝑦_3⋅𝑡^3</a:t>
              </a:r>
              <a:endParaRPr lang="hu-HU">
                <a:latin typeface="+mn-lt"/>
                <a:ea typeface="Fira Code" panose="020B0809050000020004" pitchFamily="49" charset="0"/>
                <a:cs typeface="Fira Code" panose="020B0809050000020004" pitchFamily="49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_JAX">
      <a:dk1>
        <a:sysClr val="windowText" lastClr="000000"/>
      </a:dk1>
      <a:lt1>
        <a:sysClr val="window" lastClr="FFFFFF"/>
      </a:lt1>
      <a:dk2>
        <a:srgbClr val="555555"/>
      </a:dk2>
      <a:lt2>
        <a:srgbClr val="AAAAAA"/>
      </a:lt2>
      <a:accent1>
        <a:srgbClr val="DD3300"/>
      </a:accent1>
      <a:accent2>
        <a:srgbClr val="FF7700"/>
      </a:accent2>
      <a:accent3>
        <a:srgbClr val="FFBB11"/>
      </a:accent3>
      <a:accent4>
        <a:srgbClr val="339933"/>
      </a:accent4>
      <a:accent5>
        <a:srgbClr val="336677"/>
      </a:accent5>
      <a:accent6>
        <a:srgbClr val="993399"/>
      </a:accent6>
      <a:hlink>
        <a:srgbClr val="3366BB"/>
      </a:hlink>
      <a:folHlink>
        <a:srgbClr val="993399"/>
      </a:folHlink>
    </a:clrScheme>
    <a:fontScheme name="Cambria–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6666"/>
  </sheetPr>
  <dimension ref="A3:AB24"/>
  <sheetViews>
    <sheetView showGridLines="0" tabSelected="1" zoomScaleNormal="100" workbookViewId="0">
      <selection activeCell="L4" sqref="L4"/>
    </sheetView>
  </sheetViews>
  <sheetFormatPr defaultColWidth="8.85546875" defaultRowHeight="13.5" customHeight="1" x14ac:dyDescent="0.25"/>
  <cols>
    <col min="1" max="1" width="2.7109375" style="2" customWidth="1"/>
    <col min="2" max="10" width="6.7109375" style="6" customWidth="1"/>
    <col min="11" max="12" width="3.7109375" style="1" customWidth="1"/>
    <col min="13" max="16" width="7.7109375" style="13" customWidth="1"/>
    <col min="17" max="20" width="8.85546875" style="13"/>
    <col min="21" max="22" width="3.7109375" style="1" customWidth="1"/>
    <col min="23" max="23" width="40.7109375" style="3" customWidth="1"/>
    <col min="24" max="16384" width="8.85546875" style="3"/>
  </cols>
  <sheetData>
    <row r="3" spans="2:28" ht="13.5" customHeight="1" x14ac:dyDescent="0.25">
      <c r="L3" s="20" t="s">
        <v>9</v>
      </c>
      <c r="S3" s="25" t="s">
        <v>18</v>
      </c>
      <c r="T3" s="25" t="s">
        <v>20</v>
      </c>
      <c r="W3" s="26" t="s">
        <v>30</v>
      </c>
      <c r="X3" s="1"/>
      <c r="Y3" s="1"/>
      <c r="Z3" s="1"/>
      <c r="AA3" s="1"/>
      <c r="AB3" s="1"/>
    </row>
    <row r="4" spans="2:28" ht="13.5" customHeight="1" x14ac:dyDescent="0.25">
      <c r="B4" s="7" t="s">
        <v>25</v>
      </c>
      <c r="C4" s="9" t="s">
        <v>12</v>
      </c>
      <c r="H4" s="14"/>
      <c r="I4" s="14"/>
      <c r="J4" s="14"/>
      <c r="K4" s="15"/>
      <c r="L4" s="22">
        <v>18</v>
      </c>
      <c r="S4" s="24" cm="1">
        <f t="array" aca="1" ref="S4" ca="1">SUM( IFERROR( 2 * (_xlfn.ANCHORARRAY(N6)+_xlfn.ANCHORARRAY(Q6))/2 * (_xlfn.ANCHORARRAY(R6)-_xlfn.ANCHORARRAY(O6)), "") )</f>
        <v>32.841439948178632</v>
      </c>
      <c r="T4" s="24" cm="1">
        <f t="array" aca="1" ref="T4" ca="1">SUM( IFERROR( SQRT( (_xlfn.ANCHORARRAY(N6)-_xlfn.ANCHORARRAY(Q6))^2 + (_xlfn.ANCHORARRAY(R6)-_xlfn.ANCHORARRAY(O6))^2 ), "") )</f>
        <v>10.027040693798394</v>
      </c>
      <c r="W4" s="16" t="str">
        <f>_xlfn.LET(_xlpm.ori, "_Pline "&amp;x₀&amp;";"&amp;y₀&amp;" "&amp;x₁&amp;";"&amp;y₁&amp;" "&amp;x₂&amp;";"&amp;y₂&amp;" "&amp;x₃&amp;";"&amp;y₃&amp;" ", SUBSTITUTE(SUBSTITUTE(_xlpm.ori, ",", "."), ";", ","))</f>
        <v xml:space="preserve">_Pline 2.5,0 5,4 0.5,4 0,9 </v>
      </c>
      <c r="X4" s="1"/>
      <c r="Y4" s="1"/>
      <c r="Z4" s="1"/>
      <c r="AA4" s="1"/>
      <c r="AB4" s="1"/>
    </row>
    <row r="5" spans="2:28" ht="13.5" customHeight="1" x14ac:dyDescent="0.25">
      <c r="G5" s="7" t="s">
        <v>1</v>
      </c>
      <c r="H5" s="23">
        <v>2.5</v>
      </c>
      <c r="I5" s="7" t="s">
        <v>2</v>
      </c>
      <c r="J5" s="23">
        <v>0</v>
      </c>
      <c r="L5" s="21" t="s">
        <v>0</v>
      </c>
      <c r="M5" s="19" t="s">
        <v>24</v>
      </c>
      <c r="N5" s="18" t="s">
        <v>10</v>
      </c>
      <c r="O5" s="18" t="s">
        <v>11</v>
      </c>
      <c r="P5" s="17" t="s">
        <v>13</v>
      </c>
      <c r="Q5" s="19" t="s">
        <v>15</v>
      </c>
      <c r="R5" s="19" t="s">
        <v>16</v>
      </c>
      <c r="S5" s="18" t="s">
        <v>17</v>
      </c>
      <c r="T5" s="18" t="s">
        <v>19</v>
      </c>
      <c r="W5" s="16" t="s">
        <v>29</v>
      </c>
      <c r="X5" s="1"/>
      <c r="Y5" s="1"/>
      <c r="Z5" s="1"/>
      <c r="AA5" s="1"/>
      <c r="AB5" s="1"/>
    </row>
    <row r="6" spans="2:28" ht="13.5" customHeight="1" x14ac:dyDescent="0.25">
      <c r="B6" s="7" t="str">
        <f>"n ="</f>
        <v>n =</v>
      </c>
      <c r="C6" s="8">
        <f>n</f>
        <v>18</v>
      </c>
      <c r="G6" s="7" t="s">
        <v>3</v>
      </c>
      <c r="H6" s="23">
        <v>5</v>
      </c>
      <c r="I6" s="7" t="s">
        <v>6</v>
      </c>
      <c r="J6" s="23">
        <v>4</v>
      </c>
      <c r="L6" s="1" cm="1">
        <f t="array" ref="L6:L24">_xlfn.SEQUENCE( n+1, 1, 0)</f>
        <v>0</v>
      </c>
      <c r="M6" s="13" cm="1">
        <f t="array" ref="M6:M24">_i/n</f>
        <v>0</v>
      </c>
      <c r="N6" s="13" cm="1">
        <f t="array" ref="N6:N24">x₀*(1-_t)^3+x₁*3*_t*(1-_t)^2+x₂*3*_t^2*(1-_t)+x₃*_t^3</f>
        <v>2.5</v>
      </c>
      <c r="O6" s="13" cm="1">
        <f t="array" ref="O6:O24">y₀*(1-_t)^3+y₁*3*_t*(1-_t)^2+y₂*3*_t^2*(1-_t)+y₃*_t^3</f>
        <v>0</v>
      </c>
      <c r="P6" s="13" cm="1">
        <f t="array" ref="P6:P24">-_xlfn.ANCHORARRAY(N6)</f>
        <v>-2.5</v>
      </c>
      <c r="Q6" s="13" cm="1">
        <f t="array" aca="1" ref="Q6:Q23" ca="1">OFFSET(_x, 1, 0, ROWS(_x)-1)</f>
        <v>2.8537379972565149</v>
      </c>
      <c r="R6" s="13" cm="1">
        <f t="array" aca="1" ref="R6:R23" ca="1">OFFSET(_y, 1, 0, ROWS(_y)-1)</f>
        <v>0.63117283950617276</v>
      </c>
      <c r="S6" s="13" cm="1">
        <f t="array" aca="1" ref="S6:S24" ca="1">IFERROR( 2* (_xlfn.ANCHORARRAY(N6)+_xlfn.ANCHORARRAY(Q6))/2 * (_xlfn.ANCHORARRAY(R6)-_xlfn.ANCHORARRAY(O6)), "–")</f>
        <v>3.3791340137004848</v>
      </c>
      <c r="T6" s="13" cm="1">
        <f t="array" aca="1" ref="T6:T24" ca="1">IFERROR( SQRT( (_xlfn.ANCHORARRAY(Q6)-_xlfn.ANCHORARRAY(N6))^2 + (_xlfn.ANCHORARRAY(R6)-_xlfn.ANCHORARRAY(O6))^2 ), "–")</f>
        <v>0.72353971835230657</v>
      </c>
      <c r="W6" s="16" t="s">
        <v>26</v>
      </c>
      <c r="X6" s="1"/>
      <c r="Y6" s="1"/>
      <c r="Z6" s="1"/>
      <c r="AA6" s="1"/>
      <c r="AB6" s="1"/>
    </row>
    <row r="7" spans="2:28" ht="13.5" customHeight="1" x14ac:dyDescent="0.25">
      <c r="B7" s="12" t="s">
        <v>23</v>
      </c>
      <c r="C7" s="12"/>
      <c r="G7" s="7" t="s">
        <v>4</v>
      </c>
      <c r="H7" s="23">
        <v>0.5</v>
      </c>
      <c r="I7" s="7" t="s">
        <v>7</v>
      </c>
      <c r="J7" s="23">
        <f>y₁</f>
        <v>4</v>
      </c>
      <c r="L7" s="1">
        <v>1</v>
      </c>
      <c r="M7" s="13">
        <v>5.5555555555555552E-2</v>
      </c>
      <c r="N7" s="13">
        <v>2.8537379972565149</v>
      </c>
      <c r="O7" s="13">
        <v>0.63117283950617276</v>
      </c>
      <c r="P7" s="13">
        <v>-2.8537379972565149</v>
      </c>
      <c r="Q7" s="13">
        <f ca="1"/>
        <v>3.0891632373113853</v>
      </c>
      <c r="R7" s="13">
        <f ca="1"/>
        <v>1.1975308641975309</v>
      </c>
      <c r="S7" s="13">
        <f ca="1"/>
        <v>3.3658098041457092</v>
      </c>
      <c r="T7" s="13">
        <f ca="1"/>
        <v>0.61334040775672882</v>
      </c>
      <c r="W7" s="16" t="str">
        <f>"_ChProp _L  _Color T "&amp;rgb&amp;" _LWeight 0.5 "</f>
        <v xml:space="preserve">_ChProp _L  _Color T 0,102,153 _LWeight 0.5 </v>
      </c>
      <c r="X7" s="1"/>
      <c r="Y7" s="1"/>
      <c r="Z7" s="1"/>
      <c r="AA7" s="1"/>
      <c r="AB7" s="1"/>
    </row>
    <row r="8" spans="2:28" ht="13.5" customHeight="1" x14ac:dyDescent="0.25">
      <c r="B8" s="7" t="s">
        <v>21</v>
      </c>
      <c r="C8" s="9" t="s">
        <v>22</v>
      </c>
      <c r="G8" s="7" t="s">
        <v>5</v>
      </c>
      <c r="H8" s="23">
        <v>0</v>
      </c>
      <c r="I8" s="7" t="s">
        <v>8</v>
      </c>
      <c r="J8" s="23">
        <v>9</v>
      </c>
      <c r="L8" s="1">
        <v>2</v>
      </c>
      <c r="M8" s="13">
        <v>0.1111111111111111</v>
      </c>
      <c r="N8" s="13">
        <v>3.0891632373113853</v>
      </c>
      <c r="O8" s="13">
        <v>1.1975308641975309</v>
      </c>
      <c r="P8" s="13">
        <v>-3.0891632373113853</v>
      </c>
      <c r="Q8" s="13">
        <f ca="1"/>
        <v>3.2175925925925934</v>
      </c>
      <c r="R8" s="13">
        <f ca="1"/>
        <v>1.7083333333333337</v>
      </c>
      <c r="S8" s="13">
        <f ca="1"/>
        <v>3.2215064501515722</v>
      </c>
      <c r="T8" s="13">
        <f ca="1"/>
        <v>0.52670035292676576</v>
      </c>
      <c r="W8" s="16" t="s">
        <v>27</v>
      </c>
      <c r="X8" s="1"/>
      <c r="Y8" s="1"/>
      <c r="Z8" s="1"/>
      <c r="AA8" s="1"/>
      <c r="AB8" s="1"/>
    </row>
    <row r="9" spans="2:28" ht="13.5" customHeight="1" x14ac:dyDescent="0.25">
      <c r="L9" s="1">
        <v>3</v>
      </c>
      <c r="M9" s="13">
        <v>0.16666666666666666</v>
      </c>
      <c r="N9" s="13">
        <v>3.2175925925925934</v>
      </c>
      <c r="O9" s="13">
        <v>1.7083333333333337</v>
      </c>
      <c r="P9" s="13">
        <v>-3.2175925925925934</v>
      </c>
      <c r="Q9" s="13">
        <f ca="1"/>
        <v>3.2503429355281206</v>
      </c>
      <c r="R9" s="13">
        <f ca="1"/>
        <v>2.1728395061728394</v>
      </c>
      <c r="S9" s="13">
        <f ca="1"/>
        <v>3.0043959783400198</v>
      </c>
      <c r="T9" s="13">
        <f ca="1"/>
        <v>0.46565928485148811</v>
      </c>
      <c r="W9" s="16" t="str">
        <f>_xlfn.LET(_xlpm.ori, "_Pline "&amp;x₀&amp;";"&amp;y₀&amp;" "&amp;0&amp;";"&amp;y₀&amp;" "&amp;0&amp;";"&amp;y₃&amp;" "&amp;x₃&amp;";"&amp;y₃&amp;" ", SUBSTITUTE(SUBSTITUTE(_xlpm.ori, ",", "."), ";", ","))</f>
        <v xml:space="preserve">_Pline 2.5,0 0,0 0,9 0,9 </v>
      </c>
      <c r="X9" s="1"/>
      <c r="Y9" s="1"/>
      <c r="Z9" s="1"/>
      <c r="AA9" s="1"/>
      <c r="AB9" s="1"/>
    </row>
    <row r="10" spans="2:28" ht="13.5" customHeight="1" x14ac:dyDescent="0.25">
      <c r="L10" s="1">
        <v>4</v>
      </c>
      <c r="M10" s="13">
        <v>0.22222222222222221</v>
      </c>
      <c r="N10" s="13">
        <v>3.2503429355281206</v>
      </c>
      <c r="O10" s="13">
        <v>2.1728395061728394</v>
      </c>
      <c r="P10" s="13">
        <v>-3.2503429355281206</v>
      </c>
      <c r="Q10" s="13">
        <f ca="1"/>
        <v>3.1987311385459534</v>
      </c>
      <c r="R10" s="13">
        <f ca="1"/>
        <v>2.6003086419753085</v>
      </c>
      <c r="S10" s="13">
        <f ca="1"/>
        <v>2.7567801211705536</v>
      </c>
      <c r="T10" s="13">
        <f ca="1"/>
        <v>0.43057361699416541</v>
      </c>
      <c r="W10" s="16" t="s">
        <v>28</v>
      </c>
      <c r="X10" s="1"/>
      <c r="Y10" s="1"/>
      <c r="Z10" s="1"/>
      <c r="AA10" s="1"/>
      <c r="AB10" s="1"/>
    </row>
    <row r="11" spans="2:28" ht="13.5" customHeight="1" x14ac:dyDescent="0.25">
      <c r="L11" s="1">
        <v>5</v>
      </c>
      <c r="M11" s="13">
        <v>0.27777777777777779</v>
      </c>
      <c r="N11" s="13">
        <v>3.1987311385459534</v>
      </c>
      <c r="O11" s="13">
        <v>2.6003086419753085</v>
      </c>
      <c r="P11" s="13">
        <v>-3.1987311385459534</v>
      </c>
      <c r="Q11" s="13">
        <f ca="1"/>
        <v>3.0740740740740748</v>
      </c>
      <c r="R11" s="13">
        <f ca="1"/>
        <v>3.0000000000000004</v>
      </c>
      <c r="S11" s="13">
        <f ca="1"/>
        <v>2.5071860340564656</v>
      </c>
      <c r="T11" s="13">
        <f ca="1"/>
        <v>0.41867954977807137</v>
      </c>
      <c r="W11" s="1"/>
      <c r="X11" s="1"/>
      <c r="Y11" s="1"/>
      <c r="Z11" s="1"/>
      <c r="AA11" s="1"/>
      <c r="AB11" s="1"/>
    </row>
    <row r="12" spans="2:28" ht="13.5" customHeight="1" x14ac:dyDescent="0.25">
      <c r="L12" s="1">
        <v>6</v>
      </c>
      <c r="M12" s="13">
        <v>0.33333333333333331</v>
      </c>
      <c r="N12" s="13">
        <v>3.0740740740740748</v>
      </c>
      <c r="O12" s="13">
        <v>3.0000000000000004</v>
      </c>
      <c r="P12" s="13">
        <v>-3.0740740740740748</v>
      </c>
      <c r="Q12" s="13">
        <f ca="1"/>
        <v>2.8876886145404668</v>
      </c>
      <c r="R12" s="13">
        <f ca="1"/>
        <v>3.3811728395061733</v>
      </c>
      <c r="S12" s="13">
        <f ca="1"/>
        <v>2.2724620124811605</v>
      </c>
      <c r="T12" s="13">
        <f ca="1"/>
        <v>0.42430210122358913</v>
      </c>
    </row>
    <row r="13" spans="2:28" ht="13.5" customHeight="1" x14ac:dyDescent="0.25">
      <c r="L13" s="1">
        <v>7</v>
      </c>
      <c r="M13" s="13">
        <v>0.3888888888888889</v>
      </c>
      <c r="N13" s="13">
        <v>2.8876886145404668</v>
      </c>
      <c r="O13" s="13">
        <v>3.3811728395061733</v>
      </c>
      <c r="P13" s="13">
        <v>-2.8876886145404668</v>
      </c>
      <c r="Q13" s="13">
        <f ca="1"/>
        <v>2.650891632373114</v>
      </c>
      <c r="R13" s="13">
        <f ca="1"/>
        <v>3.7530864197530862</v>
      </c>
      <c r="S13" s="13">
        <f ca="1"/>
        <v>2.0598732091144605</v>
      </c>
      <c r="T13" s="13">
        <f ca="1"/>
        <v>0.44089967332222252</v>
      </c>
    </row>
    <row r="14" spans="2:28" ht="13.5" customHeight="1" x14ac:dyDescent="0.25">
      <c r="L14" s="1">
        <v>8</v>
      </c>
      <c r="M14" s="13">
        <v>0.44444444444444442</v>
      </c>
      <c r="N14" s="13">
        <v>2.650891632373114</v>
      </c>
      <c r="O14" s="13">
        <v>3.7530864197530862</v>
      </c>
      <c r="P14" s="13">
        <v>-2.650891632373114</v>
      </c>
      <c r="Q14" s="13">
        <f ca="1"/>
        <v>2.375</v>
      </c>
      <c r="R14" s="13">
        <f ca="1"/>
        <v>4.125</v>
      </c>
      <c r="S14" s="13">
        <f ca="1"/>
        <v>1.8691973509288904</v>
      </c>
      <c r="T14" s="13">
        <f ca="1"/>
        <v>0.46307224488796461</v>
      </c>
      <c r="U14" s="5"/>
      <c r="V14" s="4"/>
    </row>
    <row r="15" spans="2:28" ht="13.5" customHeight="1" x14ac:dyDescent="0.25">
      <c r="L15" s="1">
        <v>9</v>
      </c>
      <c r="M15" s="13">
        <v>0.5</v>
      </c>
      <c r="N15" s="13">
        <v>2.375</v>
      </c>
      <c r="O15" s="13">
        <v>4.125</v>
      </c>
      <c r="P15" s="13">
        <v>-2.375</v>
      </c>
      <c r="Q15" s="13">
        <f ca="1"/>
        <v>2.0713305898491083</v>
      </c>
      <c r="R15" s="13">
        <f ca="1"/>
        <v>4.5061728395061724</v>
      </c>
      <c r="S15" s="13">
        <f ca="1"/>
        <v>1.694820456315939</v>
      </c>
      <c r="T15" s="13">
        <f ca="1"/>
        <v>0.48734776519297668</v>
      </c>
    </row>
    <row r="16" spans="2:28" ht="13.5" customHeight="1" x14ac:dyDescent="0.25">
      <c r="L16" s="1">
        <v>10</v>
      </c>
      <c r="M16" s="13">
        <v>0.55555555555555558</v>
      </c>
      <c r="N16" s="13">
        <v>2.0713305898491083</v>
      </c>
      <c r="O16" s="13">
        <v>4.5061728395061724</v>
      </c>
      <c r="P16" s="13">
        <v>-2.0713305898491083</v>
      </c>
      <c r="Q16" s="13">
        <f ca="1"/>
        <v>1.7512002743484221</v>
      </c>
      <c r="R16" s="13">
        <f ca="1"/>
        <v>4.9058641975308639</v>
      </c>
      <c r="S16" s="13">
        <f ca="1"/>
        <v>1.5278325522024083</v>
      </c>
      <c r="T16" s="13">
        <f ca="1"/>
        <v>0.51209042227148815</v>
      </c>
    </row>
    <row r="17" spans="2:20" ht="13.5" customHeight="1" x14ac:dyDescent="0.25">
      <c r="B17" s="10" t="s">
        <v>14</v>
      </c>
      <c r="C17" s="11" t="s">
        <v>31</v>
      </c>
      <c r="L17" s="1">
        <v>11</v>
      </c>
      <c r="M17" s="13">
        <v>0.61111111111111116</v>
      </c>
      <c r="N17" s="13">
        <v>1.7512002743484221</v>
      </c>
      <c r="O17" s="13">
        <v>4.9058641975308639</v>
      </c>
      <c r="P17" s="13">
        <v>-1.7512002743484221</v>
      </c>
      <c r="Q17" s="13">
        <f ca="1"/>
        <v>1.4259259259259263</v>
      </c>
      <c r="R17" s="13">
        <f ca="1"/>
        <v>5.3333333333333339</v>
      </c>
      <c r="S17" s="13">
        <f ca="1"/>
        <v>1.358123391166661</v>
      </c>
      <c r="T17" s="13">
        <f ca="1"/>
        <v>0.53715292404062154</v>
      </c>
    </row>
    <row r="18" spans="2:20" ht="13.5" customHeight="1" x14ac:dyDescent="0.25">
      <c r="L18" s="1">
        <v>12</v>
      </c>
      <c r="M18" s="13">
        <v>0.66666666666666663</v>
      </c>
      <c r="N18" s="13">
        <v>1.4259259259259263</v>
      </c>
      <c r="O18" s="13">
        <v>5.3333333333333339</v>
      </c>
      <c r="P18" s="13">
        <v>-1.4259259259259263</v>
      </c>
      <c r="Q18" s="13">
        <f ca="1"/>
        <v>1.1068244170096024</v>
      </c>
      <c r="R18" s="13">
        <f ca="1"/>
        <v>5.7978395061728394</v>
      </c>
      <c r="S18" s="13">
        <f ca="1"/>
        <v>1.1764781685549275</v>
      </c>
      <c r="T18" s="13">
        <f ca="1"/>
        <v>0.56355279929983415</v>
      </c>
    </row>
    <row r="19" spans="2:20" ht="13.5" customHeight="1" x14ac:dyDescent="0.25">
      <c r="L19" s="1">
        <v>13</v>
      </c>
      <c r="M19" s="13">
        <v>0.72222222222222221</v>
      </c>
      <c r="N19" s="13">
        <v>1.1068244170096024</v>
      </c>
      <c r="O19" s="13">
        <v>5.7978395061728394</v>
      </c>
      <c r="P19" s="13">
        <v>-1.1068244170096024</v>
      </c>
      <c r="Q19" s="13">
        <f ca="1"/>
        <v>0.80521262002743477</v>
      </c>
      <c r="R19" s="13">
        <f ca="1"/>
        <v>6.3086419753086425</v>
      </c>
      <c r="S19" s="13">
        <f ca="1"/>
        <v>0.97667323959762353</v>
      </c>
      <c r="T19" s="13">
        <f ca="1"/>
        <v>0.59320219028089016</v>
      </c>
    </row>
    <row r="20" spans="2:20" ht="13.5" customHeight="1" x14ac:dyDescent="0.25">
      <c r="L20" s="1">
        <v>14</v>
      </c>
      <c r="M20" s="13">
        <v>0.77777777777777779</v>
      </c>
      <c r="N20" s="13">
        <v>0.80521262002743477</v>
      </c>
      <c r="O20" s="13">
        <v>6.3086419753086425</v>
      </c>
      <c r="P20" s="13">
        <v>-0.80521262002743477</v>
      </c>
      <c r="Q20" s="13">
        <f ca="1"/>
        <v>0.53240740740740722</v>
      </c>
      <c r="R20" s="13">
        <f ca="1"/>
        <v>6.8750000000000009</v>
      </c>
      <c r="S20" s="13">
        <f ca="1"/>
        <v>0.75757183652559779</v>
      </c>
      <c r="T20" s="13">
        <f ca="1"/>
        <v>0.62863669648291753</v>
      </c>
    </row>
    <row r="21" spans="2:20" ht="13.5" customHeight="1" x14ac:dyDescent="0.25">
      <c r="L21" s="1">
        <v>15</v>
      </c>
      <c r="M21" s="13">
        <v>0.83333333333333337</v>
      </c>
      <c r="N21" s="13">
        <v>0.53240740740740722</v>
      </c>
      <c r="O21" s="13">
        <v>6.8750000000000009</v>
      </c>
      <c r="P21" s="13">
        <v>-0.53240740740740722</v>
      </c>
      <c r="Q21" s="13">
        <f ca="1"/>
        <v>0.29972565157750364</v>
      </c>
      <c r="R21" s="13">
        <f ca="1"/>
        <v>7.5061728395061724</v>
      </c>
      <c r="S21" s="13">
        <f ca="1"/>
        <v>0.52521978568646266</v>
      </c>
      <c r="T21" s="13">
        <f ca="1"/>
        <v>0.6726960330092413</v>
      </c>
    </row>
    <row r="22" spans="2:20" ht="13.5" customHeight="1" x14ac:dyDescent="0.25">
      <c r="L22" s="1">
        <v>16</v>
      </c>
      <c r="M22" s="13">
        <v>0.88888888888888884</v>
      </c>
      <c r="N22" s="13">
        <v>0.29972565157750364</v>
      </c>
      <c r="O22" s="13">
        <v>7.5061728395061724</v>
      </c>
      <c r="P22" s="13">
        <v>-0.29972565157750364</v>
      </c>
      <c r="Q22" s="13">
        <f ca="1"/>
        <v>0.11848422496570651</v>
      </c>
      <c r="R22" s="13">
        <f ca="1"/>
        <v>8.2114197530864192</v>
      </c>
      <c r="S22" s="13">
        <f ca="1"/>
        <v>0.29494122466087502</v>
      </c>
      <c r="T22" s="13">
        <f ca="1"/>
        <v>0.7281632123602122</v>
      </c>
    </row>
    <row r="23" spans="2:20" ht="13.5" customHeight="1" x14ac:dyDescent="0.25">
      <c r="L23" s="1">
        <v>17</v>
      </c>
      <c r="M23" s="13">
        <v>0.94444444444444442</v>
      </c>
      <c r="N23" s="13">
        <v>0.11848422496570651</v>
      </c>
      <c r="O23" s="13">
        <v>8.2114197530864192</v>
      </c>
      <c r="P23" s="13">
        <v>-0.11848422496570651</v>
      </c>
      <c r="Q23" s="13">
        <f ca="1"/>
        <v>0</v>
      </c>
      <c r="R23" s="13">
        <f ca="1"/>
        <v>9</v>
      </c>
      <c r="S23" s="13">
        <f ca="1"/>
        <v>9.3434319378821087E-2</v>
      </c>
      <c r="T23" s="13">
        <f ca="1"/>
        <v>0.79743170076691094</v>
      </c>
    </row>
    <row r="24" spans="2:20" ht="13.5" customHeight="1" x14ac:dyDescent="0.25">
      <c r="L24" s="1">
        <v>18</v>
      </c>
      <c r="M24" s="13">
        <v>1</v>
      </c>
      <c r="N24" s="13">
        <v>0</v>
      </c>
      <c r="O24" s="13">
        <v>9</v>
      </c>
      <c r="P24" s="13">
        <v>0</v>
      </c>
      <c r="S24" s="13" t="str">
        <f ca="1"/>
        <v>–</v>
      </c>
      <c r="T24" s="13" t="str">
        <f ca="1"/>
        <v>–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Bézier</vt:lpstr>
      <vt:lpstr>Bézier!n</vt:lpstr>
      <vt:lpstr>rgb</vt:lpstr>
      <vt:lpstr>Bézier!x₀</vt:lpstr>
      <vt:lpstr>Bézier!x₁</vt:lpstr>
      <vt:lpstr>Bézier!x₂</vt:lpstr>
      <vt:lpstr>Bézier!x₃</vt:lpstr>
      <vt:lpstr>Bézier!y₀</vt:lpstr>
      <vt:lpstr>Bézier!y₁</vt:lpstr>
      <vt:lpstr>Bézier!y₂</vt:lpstr>
      <vt:lpstr>Bézier!y₃</vt:lpstr>
    </vt:vector>
  </TitlesOfParts>
  <Company>BME-KTH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Bézier curve</dc:title>
  <dc:creator>Strommer László</dc:creator>
  <cp:lastModifiedBy>Strommer László</cp:lastModifiedBy>
  <dcterms:created xsi:type="dcterms:W3CDTF">2015-11-10T16:43:18Z</dcterms:created>
  <dcterms:modified xsi:type="dcterms:W3CDTF">2025-03-06T10:05:05Z</dcterms:modified>
</cp:coreProperties>
</file>